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Communal\DOCUMENTATION\8. Aides de travail\Equipement_mandat_RWB\20_Publication\"/>
    </mc:Choice>
  </mc:AlternateContent>
  <xr:revisionPtr revIDLastSave="0" documentId="13_ncr:1_{0219D30E-F88F-4842-B705-82C0843B4F3E}" xr6:coauthVersionLast="47" xr6:coauthVersionMax="47" xr10:uidLastSave="{00000000-0000-0000-0000-000000000000}"/>
  <bookViews>
    <workbookView xWindow="-120" yWindow="-120" windowWidth="29040" windowHeight="15720" tabRatio="822" activeTab="1" xr2:uid="{00000000-000D-0000-FFFF-FFFF00000000}"/>
  </bookViews>
  <sheets>
    <sheet name="2.1. Erschliessungsprogramm" sheetId="4" r:id="rId1"/>
    <sheet name="2.2.Übersichtstabelle " sheetId="2" r:id="rId2"/>
    <sheet name="2.3. Berechnungsmethode" sheetId="6" r:id="rId3"/>
    <sheet name="3.1 Planungsprogramm" sheetId="1" r:id="rId4"/>
    <sheet name="3.2. Tabelle - Zusammenfassung" sheetId="8" r:id="rId5"/>
    <sheet name="3.3. Tabelle - Kosten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10" i="2"/>
  <c r="H9" i="2"/>
  <c r="H8" i="2"/>
  <c r="H7" i="2"/>
  <c r="H6" i="2"/>
  <c r="H5" i="2"/>
  <c r="H12" i="2"/>
  <c r="D10" i="9"/>
  <c r="G10" i="9"/>
  <c r="E12" i="2" l="1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</calcChain>
</file>

<file path=xl/sharedStrings.xml><?xml version="1.0" encoding="utf-8"?>
<sst xmlns="http://schemas.openxmlformats.org/spreadsheetml/2006/main" count="171" uniqueCount="115">
  <si>
    <t>Morphologie – Topographie</t>
  </si>
  <si>
    <t>…</t>
  </si>
  <si>
    <t>Energie</t>
  </si>
  <si>
    <t>Total</t>
  </si>
  <si>
    <t>A</t>
  </si>
  <si>
    <t>C</t>
  </si>
  <si>
    <t>B</t>
  </si>
  <si>
    <t>20-21-22</t>
  </si>
  <si>
    <t>4-5-6-7-8</t>
  </si>
  <si>
    <t>250-255</t>
  </si>
  <si>
    <t>25-26-27</t>
  </si>
  <si>
    <t>50-51-52</t>
  </si>
  <si>
    <t>D</t>
  </si>
  <si>
    <t>2-3-4-5-6-7</t>
  </si>
  <si>
    <t>45-46-48</t>
  </si>
  <si>
    <t>2526-2823</t>
  </si>
  <si>
    <t>ARA</t>
  </si>
  <si>
    <t>Zugang</t>
  </si>
  <si>
    <t>Dorf</t>
  </si>
  <si>
    <t>Zentrum</t>
  </si>
  <si>
    <t>Kapelle</t>
  </si>
  <si>
    <t>Basis</t>
  </si>
  <si>
    <t>Priorität</t>
  </si>
  <si>
    <t>Zonentyp</t>
  </si>
  <si>
    <t>Fläche (ha)</t>
  </si>
  <si>
    <t>Kommentar</t>
  </si>
  <si>
    <t>Jahr/Investition in Tausend Franken</t>
  </si>
  <si>
    <t>5 Jahre</t>
  </si>
  <si>
    <t>10 Jahre</t>
  </si>
  <si>
    <t>15 Jahre</t>
  </si>
  <si>
    <t>Altstadtzone</t>
  </si>
  <si>
    <t>Wohnzone</t>
  </si>
  <si>
    <t>Mischzone mit Wohnnutzung</t>
  </si>
  <si>
    <t>Zweite Erschliessungsetappe</t>
  </si>
  <si>
    <t>Name des Sektors</t>
  </si>
  <si>
    <t>Gesamtbetrag</t>
  </si>
  <si>
    <t>Zuschuss Beitrag</t>
  </si>
  <si>
    <t>Privater Anteil</t>
  </si>
  <si>
    <t xml:space="preserve">Von der Gemeinde zu tragender Betrag </t>
  </si>
  <si>
    <t>Talgrund</t>
  </si>
  <si>
    <t>Talgrund II</t>
  </si>
  <si>
    <t>angewandte Methode</t>
  </si>
  <si>
    <t>Sektor</t>
  </si>
  <si>
    <t>Elektrizität</t>
  </si>
  <si>
    <t>Trinkwasser</t>
  </si>
  <si>
    <t>Abwasser</t>
  </si>
  <si>
    <t>Stand der Erschliessung</t>
  </si>
  <si>
    <t>Hindernis für den Bau</t>
  </si>
  <si>
    <t>Raumplanung</t>
  </si>
  <si>
    <t>Umwelt</t>
  </si>
  <si>
    <t>Privat</t>
  </si>
  <si>
    <t>Bereiche mit Planungsplicht</t>
  </si>
  <si>
    <t>Umlegung</t>
  </si>
  <si>
    <t>Bauliches Erbe</t>
  </si>
  <si>
    <t>Ausrichtung</t>
  </si>
  <si>
    <t>Sicht- und Wegverbindungen</t>
  </si>
  <si>
    <t>Naturgefahren</t>
  </si>
  <si>
    <t>Gewässerraum</t>
  </si>
  <si>
    <t>Wald</t>
  </si>
  <si>
    <t>StFV</t>
  </si>
  <si>
    <t>LSV</t>
  </si>
  <si>
    <t>NISV</t>
  </si>
  <si>
    <t>Altlasten</t>
  </si>
  <si>
    <t>Abstand zu geruchsintensiven Bereichen</t>
  </si>
  <si>
    <t>Dienstbarkeit- Liegenschaftsbelastung</t>
  </si>
  <si>
    <t>Baulandmobilisierung</t>
  </si>
  <si>
    <t>umgesetzt</t>
  </si>
  <si>
    <t>teilweise umgestzt</t>
  </si>
  <si>
    <t>nicht umgesett</t>
  </si>
  <si>
    <t>Welche Massnahme ist zu ergreifen? 
(Was?)</t>
  </si>
  <si>
    <t>Wie hoch sind die Kosten? 
(Wie ?)</t>
  </si>
  <si>
    <t>Welcher Akteur? 
(Wer?)</t>
  </si>
  <si>
    <t>Optional auszufüllen</t>
  </si>
  <si>
    <t>Name</t>
  </si>
  <si>
    <t>Parzellen</t>
  </si>
  <si>
    <t>Hindernis</t>
  </si>
  <si>
    <t>Aktionen (Was)</t>
  </si>
  <si>
    <t>Verfahren
(Wie)</t>
  </si>
  <si>
    <t>Kalender
(Wann)</t>
  </si>
  <si>
    <t>Kosten
(Wie viel)</t>
  </si>
  <si>
    <t>Akteur
(Wer)</t>
  </si>
  <si>
    <t>Feld</t>
  </si>
  <si>
    <t>Kirche</t>
  </si>
  <si>
    <t>Hügel</t>
  </si>
  <si>
    <t>Zuschuss Beitrag
(CHF)</t>
  </si>
  <si>
    <t>Gesamtkosten
(CHF)</t>
  </si>
  <si>
    <t>Restbetrag zu Lasten der Gemeinde
(CHF)</t>
  </si>
  <si>
    <t>Privater Anteil (CHF)</t>
  </si>
  <si>
    <t>Grund Erschliessung</t>
  </si>
  <si>
    <t>Beleuchtung</t>
  </si>
  <si>
    <t>Eletrizität</t>
  </si>
  <si>
    <t>Kanalisation</t>
  </si>
  <si>
    <t>Anzahl in
m oder m2</t>
  </si>
  <si>
    <t>Preis pro Einheit in Fr.</t>
  </si>
  <si>
    <t>Aufbau</t>
  </si>
  <si>
    <t>Planung</t>
  </si>
  <si>
    <t>Erwerb</t>
  </si>
  <si>
    <t>Kosten in Tausend (CHF)</t>
  </si>
  <si>
    <t>Sektor "Dorf"</t>
  </si>
  <si>
    <t>Industriezone</t>
  </si>
  <si>
    <t>Dorfkernzone</t>
  </si>
  <si>
    <t xml:space="preserve"> Mittels welchen Verfahrens ? (Wie ?)</t>
  </si>
  <si>
    <t>Parzelle(n)</t>
  </si>
  <si>
    <r>
      <t>Fläche (m</t>
    </r>
    <r>
      <rPr>
        <vertAlign val="superscript"/>
        <sz val="11"/>
        <color theme="1"/>
        <rFont val="Helvetica 45 Light"/>
        <family val="2"/>
      </rPr>
      <t>2</t>
    </r>
    <r>
      <rPr>
        <sz val="11"/>
        <color theme="1"/>
        <rFont val="Helvetica 45 Light"/>
        <family val="2"/>
      </rPr>
      <t>)</t>
    </r>
  </si>
  <si>
    <t xml:space="preserve"> </t>
  </si>
  <si>
    <t>Grobe Schätzung auf der Grundlage der betroffenen Fläche</t>
  </si>
  <si>
    <t>Erschliessungsstand</t>
  </si>
  <si>
    <t>Legende</t>
  </si>
  <si>
    <t>Erschliessungsprogramm</t>
  </si>
  <si>
    <t xml:space="preserve">Übersichtstabelle der Erschliessungskosten </t>
  </si>
  <si>
    <t>Berechnungsmethode nach Elementen</t>
  </si>
  <si>
    <t>Welche Frist ist einzuhalten ?
(Wann ?)</t>
  </si>
  <si>
    <t>Planungsprogramm</t>
  </si>
  <si>
    <t>Zusammenfassung der Planungsmassnahmen für das gesamte Gebiet</t>
  </si>
  <si>
    <t>Zusammenfassung der zu investierenden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</si>
</sst>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Helvetica 45 Light"/>
      <family val="2"/>
    </font>
    <font>
      <b/>
      <u/>
      <sz val="16"/>
      <color theme="1"/>
      <name val="Helvetica 45 Light"/>
      <family val="2"/>
    </font>
    <font>
      <sz val="9"/>
      <color theme="1"/>
      <name val="Helvetica 45 Light"/>
      <family val="2"/>
    </font>
    <font>
      <sz val="11"/>
      <color theme="1"/>
      <name val="Calibri"/>
      <family val="2"/>
      <scheme val="minor"/>
    </font>
    <font>
      <b/>
      <sz val="11"/>
      <color rgb="FFFF0000"/>
      <name val="Helvetica 45 Light"/>
      <family val="2"/>
    </font>
    <font>
      <b/>
      <sz val="10"/>
      <color theme="0"/>
      <name val="Helvetica 45 Light"/>
      <family val="2"/>
    </font>
    <font>
      <u/>
      <sz val="11"/>
      <color theme="1"/>
      <name val="Helvetica 45 Light"/>
      <family val="2"/>
    </font>
    <font>
      <b/>
      <u/>
      <sz val="11"/>
      <color theme="1"/>
      <name val="Helvetica 45 Light"/>
      <family val="2"/>
    </font>
    <font>
      <b/>
      <sz val="10"/>
      <name val="Helvetica 45 Light"/>
      <family val="2"/>
    </font>
    <font>
      <b/>
      <sz val="11"/>
      <name val="Helvetica 45 Light"/>
      <family val="2"/>
    </font>
    <font>
      <sz val="11"/>
      <color theme="0"/>
      <name val="Helvetica 45 Light"/>
      <family val="2"/>
    </font>
    <font>
      <b/>
      <sz val="10"/>
      <color theme="1"/>
      <name val="Helvetica 45 Light"/>
      <family val="2"/>
    </font>
    <font>
      <b/>
      <sz val="11"/>
      <color theme="1"/>
      <name val="Helvetica 45 Light"/>
      <family val="2"/>
    </font>
    <font>
      <vertAlign val="superscript"/>
      <sz val="11"/>
      <color theme="1"/>
      <name val="Helvetica 45 Light"/>
      <family val="2"/>
    </font>
  </fonts>
  <fills count="1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Up">
        <fgColor theme="6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/>
    <xf numFmtId="0" fontId="3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textRotation="9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6" borderId="15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3" fontId="1" fillId="7" borderId="3" xfId="0" applyNumberFormat="1" applyFont="1" applyFill="1" applyBorder="1" applyAlignment="1">
      <alignment horizontal="center"/>
    </xf>
    <xf numFmtId="3" fontId="1" fillId="7" borderId="3" xfId="0" applyNumberFormat="1" applyFont="1" applyFill="1" applyBorder="1" applyAlignment="1">
      <alignment horizontal="center" wrapText="1"/>
    </xf>
    <xf numFmtId="0" fontId="1" fillId="7" borderId="8" xfId="0" applyFont="1" applyFill="1" applyBorder="1" applyAlignment="1">
      <alignment horizontal="center"/>
    </xf>
    <xf numFmtId="3" fontId="1" fillId="7" borderId="8" xfId="0" applyNumberFormat="1" applyFont="1" applyFill="1" applyBorder="1" applyAlignment="1">
      <alignment horizontal="center"/>
    </xf>
    <xf numFmtId="3" fontId="1" fillId="7" borderId="8" xfId="0" applyNumberFormat="1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textRotation="90"/>
    </xf>
    <xf numFmtId="0" fontId="1" fillId="0" borderId="19" xfId="0" applyFont="1" applyBorder="1" applyAlignment="1">
      <alignment horizontal="center" textRotation="90"/>
    </xf>
    <xf numFmtId="0" fontId="1" fillId="0" borderId="19" xfId="0" applyFont="1" applyBorder="1" applyAlignment="1">
      <alignment horizontal="center" textRotation="90" wrapText="1"/>
    </xf>
    <xf numFmtId="9" fontId="1" fillId="7" borderId="3" xfId="1" applyFont="1" applyFill="1" applyBorder="1" applyAlignment="1">
      <alignment horizontal="center"/>
    </xf>
    <xf numFmtId="9" fontId="1" fillId="7" borderId="8" xfId="1" applyFont="1" applyFill="1" applyBorder="1" applyAlignment="1">
      <alignment horizontal="center"/>
    </xf>
    <xf numFmtId="9" fontId="1" fillId="0" borderId="3" xfId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9" fontId="1" fillId="0" borderId="8" xfId="1" applyFont="1" applyBorder="1" applyAlignment="1">
      <alignment horizontal="center"/>
    </xf>
    <xf numFmtId="3" fontId="1" fillId="0" borderId="0" xfId="0" applyNumberFormat="1" applyFont="1"/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7" borderId="5" xfId="0" applyFont="1" applyFill="1" applyBorder="1" applyAlignment="1">
      <alignment vertical="center"/>
    </xf>
    <xf numFmtId="0" fontId="1" fillId="7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0" xfId="0" applyFont="1"/>
    <xf numFmtId="0" fontId="1" fillId="6" borderId="16" xfId="0" applyFont="1" applyFill="1" applyBorder="1" applyAlignment="1">
      <alignment horizontal="center" vertical="center"/>
    </xf>
    <xf numFmtId="0" fontId="1" fillId="0" borderId="31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35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30" xfId="0" applyNumberFormat="1" applyFont="1" applyBorder="1" applyAlignment="1">
      <alignment horizontal="center" vertical="center"/>
    </xf>
    <xf numFmtId="3" fontId="1" fillId="0" borderId="31" xfId="0" applyNumberFormat="1" applyFont="1" applyBorder="1" applyAlignment="1">
      <alignment horizontal="center" vertical="center"/>
    </xf>
    <xf numFmtId="3" fontId="1" fillId="0" borderId="32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10" borderId="1" xfId="0" applyFont="1" applyFill="1" applyBorder="1"/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10" borderId="5" xfId="0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4" borderId="6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textRotation="90"/>
    </xf>
    <xf numFmtId="0" fontId="1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3" fillId="0" borderId="18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3" fontId="13" fillId="0" borderId="21" xfId="0" applyNumberFormat="1" applyFont="1" applyBorder="1" applyAlignment="1">
      <alignment horizontal="center" vertical="center"/>
    </xf>
    <xf numFmtId="3" fontId="13" fillId="0" borderId="47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3" fontId="13" fillId="0" borderId="48" xfId="0" applyNumberFormat="1" applyFont="1" applyBorder="1" applyAlignment="1">
      <alignment horizontal="center"/>
    </xf>
    <xf numFmtId="0" fontId="13" fillId="0" borderId="18" xfId="0" applyFont="1" applyBorder="1"/>
    <xf numFmtId="0" fontId="1" fillId="12" borderId="0" xfId="0" applyFont="1" applyFill="1" applyAlignment="1">
      <alignment horizontal="center" vertical="center" wrapText="1"/>
    </xf>
    <xf numFmtId="0" fontId="1" fillId="12" borderId="0" xfId="0" applyFont="1" applyFill="1" applyAlignment="1">
      <alignment horizontal="center" vertical="center"/>
    </xf>
    <xf numFmtId="0" fontId="1" fillId="12" borderId="0" xfId="0" applyFont="1" applyFill="1"/>
    <xf numFmtId="0" fontId="3" fillId="12" borderId="0" xfId="0" applyFont="1" applyFill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7" borderId="45" xfId="0" applyFont="1" applyFill="1" applyBorder="1"/>
    <xf numFmtId="0" fontId="1" fillId="7" borderId="8" xfId="0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 vertical="center" textRotation="90"/>
    </xf>
    <xf numFmtId="0" fontId="6" fillId="11" borderId="43" xfId="0" applyFont="1" applyFill="1" applyBorder="1" applyAlignment="1">
      <alignment horizontal="center" vertical="center"/>
    </xf>
    <xf numFmtId="0" fontId="6" fillId="11" borderId="39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7" borderId="2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0" fontId="1" fillId="7" borderId="25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3" fillId="6" borderId="5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textRotation="90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AM117"/>
  <sheetViews>
    <sheetView zoomScale="80" zoomScaleNormal="80" workbookViewId="0"/>
  </sheetViews>
  <sheetFormatPr baseColWidth="10" defaultColWidth="11.42578125" defaultRowHeight="14.25" x14ac:dyDescent="0.2"/>
  <cols>
    <col min="1" max="1" width="22.42578125" style="1" customWidth="1"/>
    <col min="2" max="3" width="6.5703125" style="30" customWidth="1"/>
    <col min="4" max="4" width="29.140625" style="30" customWidth="1"/>
    <col min="5" max="6" width="11.42578125" style="30"/>
    <col min="7" max="7" width="54.85546875" style="30" bestFit="1" customWidth="1"/>
    <col min="8" max="22" width="5.5703125" style="30" bestFit="1" customWidth="1"/>
    <col min="23" max="23" width="19.85546875" style="30" customWidth="1"/>
    <col min="24" max="16384" width="11.42578125" style="30"/>
  </cols>
  <sheetData>
    <row r="1" spans="1:23" customFormat="1" ht="19.5" x14ac:dyDescent="0.25">
      <c r="A1" s="2" t="s">
        <v>108</v>
      </c>
    </row>
    <row r="2" spans="1:23" customFormat="1" ht="15" x14ac:dyDescent="0.25"/>
    <row r="3" spans="1:23" s="1" customFormat="1" x14ac:dyDescent="0.2"/>
    <row r="4" spans="1:23" s="1" customFormat="1" ht="14.1" customHeight="1" thickBot="1" x14ac:dyDescent="0.25"/>
    <row r="5" spans="1:23" s="1" customFormat="1" x14ac:dyDescent="0.2">
      <c r="A5" s="184"/>
      <c r="B5" s="187" t="s">
        <v>42</v>
      </c>
      <c r="C5" s="187" t="s">
        <v>22</v>
      </c>
      <c r="D5" s="187" t="s">
        <v>23</v>
      </c>
      <c r="E5" s="173" t="s">
        <v>24</v>
      </c>
      <c r="F5" s="171" t="s">
        <v>41</v>
      </c>
      <c r="G5" s="173" t="s">
        <v>25</v>
      </c>
      <c r="H5" s="175" t="s">
        <v>26</v>
      </c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7"/>
      <c r="W5" s="178" t="s">
        <v>33</v>
      </c>
    </row>
    <row r="6" spans="1:23" ht="53.1" customHeight="1" thickBot="1" x14ac:dyDescent="0.25">
      <c r="A6" s="185"/>
      <c r="B6" s="188"/>
      <c r="C6" s="188"/>
      <c r="D6" s="188"/>
      <c r="E6" s="174"/>
      <c r="F6" s="172"/>
      <c r="G6" s="174"/>
      <c r="H6" s="71">
        <v>2023</v>
      </c>
      <c r="I6" s="34">
        <v>2024</v>
      </c>
      <c r="J6" s="34">
        <v>2025</v>
      </c>
      <c r="K6" s="34">
        <v>2026</v>
      </c>
      <c r="L6" s="34">
        <v>2027</v>
      </c>
      <c r="M6" s="34">
        <v>2028</v>
      </c>
      <c r="N6" s="34">
        <v>2029</v>
      </c>
      <c r="O6" s="34">
        <v>2030</v>
      </c>
      <c r="P6" s="34">
        <v>2031</v>
      </c>
      <c r="Q6" s="34">
        <v>2032</v>
      </c>
      <c r="R6" s="34">
        <v>2033</v>
      </c>
      <c r="S6" s="34">
        <v>2034</v>
      </c>
      <c r="T6" s="34">
        <v>2035</v>
      </c>
      <c r="U6" s="34">
        <v>2036</v>
      </c>
      <c r="V6" s="72">
        <v>2037</v>
      </c>
      <c r="W6" s="179"/>
    </row>
    <row r="7" spans="1:23" s="59" customFormat="1" ht="24.95" customHeight="1" x14ac:dyDescent="0.25">
      <c r="A7" s="186"/>
      <c r="B7" s="188"/>
      <c r="C7" s="188"/>
      <c r="D7" s="188"/>
      <c r="E7" s="174"/>
      <c r="F7" s="172"/>
      <c r="G7" s="174"/>
      <c r="H7" s="181" t="s">
        <v>27</v>
      </c>
      <c r="I7" s="182"/>
      <c r="J7" s="182"/>
      <c r="K7" s="182"/>
      <c r="L7" s="183"/>
      <c r="M7" s="181" t="s">
        <v>28</v>
      </c>
      <c r="N7" s="182"/>
      <c r="O7" s="182"/>
      <c r="P7" s="182"/>
      <c r="Q7" s="183"/>
      <c r="R7" s="181" t="s">
        <v>29</v>
      </c>
      <c r="S7" s="182"/>
      <c r="T7" s="182"/>
      <c r="U7" s="182"/>
      <c r="V7" s="183"/>
      <c r="W7" s="180"/>
    </row>
    <row r="8" spans="1:23" s="59" customFormat="1" ht="24.95" customHeight="1" x14ac:dyDescent="0.25">
      <c r="A8" s="73" t="s">
        <v>16</v>
      </c>
      <c r="B8" s="164" t="s">
        <v>21</v>
      </c>
      <c r="C8" s="63"/>
      <c r="D8" s="63"/>
      <c r="E8" s="74"/>
      <c r="F8" s="100"/>
      <c r="G8" s="74"/>
      <c r="H8" s="64">
        <v>50</v>
      </c>
      <c r="I8" s="60">
        <v>250</v>
      </c>
      <c r="J8" s="60">
        <v>107</v>
      </c>
      <c r="K8" s="61"/>
      <c r="L8" s="65"/>
      <c r="M8" s="70"/>
      <c r="N8" s="61"/>
      <c r="O8" s="61"/>
      <c r="P8" s="61"/>
      <c r="Q8" s="65"/>
      <c r="R8" s="70"/>
      <c r="S8" s="61"/>
      <c r="T8" s="61"/>
      <c r="U8" s="61"/>
      <c r="V8" s="65"/>
      <c r="W8" s="165"/>
    </row>
    <row r="9" spans="1:23" s="59" customFormat="1" ht="24.95" customHeight="1" x14ac:dyDescent="0.25">
      <c r="A9" s="73" t="s">
        <v>17</v>
      </c>
      <c r="B9" s="164"/>
      <c r="C9" s="63"/>
      <c r="D9" s="63"/>
      <c r="E9" s="74"/>
      <c r="F9" s="100"/>
      <c r="G9" s="74"/>
      <c r="H9" s="122"/>
      <c r="I9" s="123"/>
      <c r="J9" s="60">
        <v>30</v>
      </c>
      <c r="K9" s="60">
        <v>30</v>
      </c>
      <c r="L9" s="66">
        <v>8</v>
      </c>
      <c r="M9" s="70"/>
      <c r="N9" s="61"/>
      <c r="O9" s="61"/>
      <c r="P9" s="61"/>
      <c r="Q9" s="65"/>
      <c r="R9" s="70"/>
      <c r="S9" s="61"/>
      <c r="T9" s="61"/>
      <c r="U9" s="61"/>
      <c r="V9" s="65"/>
      <c r="W9" s="166"/>
    </row>
    <row r="10" spans="1:23" s="59" customFormat="1" ht="24.95" customHeight="1" x14ac:dyDescent="0.25">
      <c r="A10" s="75" t="s">
        <v>18</v>
      </c>
      <c r="B10" s="13">
        <v>4</v>
      </c>
      <c r="C10" s="13">
        <v>1</v>
      </c>
      <c r="D10" s="13" t="s">
        <v>30</v>
      </c>
      <c r="E10" s="12">
        <v>1.5</v>
      </c>
      <c r="F10" s="10" t="s">
        <v>4</v>
      </c>
      <c r="G10" s="12"/>
      <c r="H10" s="117">
        <v>100</v>
      </c>
      <c r="I10" s="118">
        <v>100</v>
      </c>
      <c r="J10" s="118">
        <v>200</v>
      </c>
      <c r="K10" s="118">
        <v>200</v>
      </c>
      <c r="L10" s="119">
        <v>100</v>
      </c>
      <c r="M10" s="67"/>
      <c r="N10" s="62"/>
      <c r="O10" s="62"/>
      <c r="P10" s="62"/>
      <c r="Q10" s="68"/>
      <c r="R10" s="67"/>
      <c r="S10" s="62"/>
      <c r="T10" s="62"/>
      <c r="U10" s="62"/>
      <c r="V10" s="68"/>
      <c r="W10" s="104"/>
    </row>
    <row r="11" spans="1:23" s="59" customFormat="1" ht="24.95" customHeight="1" x14ac:dyDescent="0.25">
      <c r="A11" s="75" t="s">
        <v>19</v>
      </c>
      <c r="B11" s="13">
        <v>5</v>
      </c>
      <c r="C11" s="13">
        <v>1</v>
      </c>
      <c r="D11" s="13" t="s">
        <v>31</v>
      </c>
      <c r="E11" s="12">
        <v>3.2</v>
      </c>
      <c r="F11" s="10" t="s">
        <v>4</v>
      </c>
      <c r="G11" s="12"/>
      <c r="H11" s="67"/>
      <c r="I11" s="62"/>
      <c r="J11" s="62"/>
      <c r="K11" s="118">
        <v>100</v>
      </c>
      <c r="L11" s="119">
        <v>100</v>
      </c>
      <c r="M11" s="67"/>
      <c r="N11" s="62"/>
      <c r="O11" s="62"/>
      <c r="P11" s="62"/>
      <c r="Q11" s="68"/>
      <c r="R11" s="67"/>
      <c r="S11" s="62"/>
      <c r="T11" s="62"/>
      <c r="U11" s="62"/>
      <c r="V11" s="68"/>
      <c r="W11" s="104"/>
    </row>
    <row r="12" spans="1:23" s="59" customFormat="1" ht="24.95" customHeight="1" x14ac:dyDescent="0.25">
      <c r="A12" s="75" t="s">
        <v>39</v>
      </c>
      <c r="B12" s="13">
        <v>3</v>
      </c>
      <c r="C12" s="13">
        <v>2</v>
      </c>
      <c r="D12" s="13" t="s">
        <v>32</v>
      </c>
      <c r="E12" s="12">
        <v>0.8</v>
      </c>
      <c r="F12" s="10" t="s">
        <v>6</v>
      </c>
      <c r="G12" s="12"/>
      <c r="H12" s="67"/>
      <c r="I12" s="62"/>
      <c r="J12" s="62"/>
      <c r="K12" s="62"/>
      <c r="L12" s="68"/>
      <c r="M12" s="120">
        <v>30</v>
      </c>
      <c r="N12" s="62"/>
      <c r="O12" s="62"/>
      <c r="P12" s="62"/>
      <c r="Q12" s="68"/>
      <c r="R12" s="67"/>
      <c r="S12" s="62"/>
      <c r="T12" s="62"/>
      <c r="U12" s="62"/>
      <c r="V12" s="68"/>
      <c r="W12" s="104"/>
    </row>
    <row r="13" spans="1:23" s="59" customFormat="1" ht="24.95" customHeight="1" x14ac:dyDescent="0.25">
      <c r="A13" s="75" t="s">
        <v>20</v>
      </c>
      <c r="B13" s="13">
        <v>7</v>
      </c>
      <c r="C13" s="13">
        <v>2</v>
      </c>
      <c r="D13" s="13" t="s">
        <v>32</v>
      </c>
      <c r="E13" s="12">
        <v>0.8</v>
      </c>
      <c r="F13" s="10" t="s">
        <v>6</v>
      </c>
      <c r="G13" s="12"/>
      <c r="H13" s="67"/>
      <c r="I13" s="62"/>
      <c r="J13" s="62"/>
      <c r="K13" s="62"/>
      <c r="L13" s="68"/>
      <c r="M13" s="67"/>
      <c r="N13" s="62"/>
      <c r="O13" s="120">
        <v>100</v>
      </c>
      <c r="P13" s="120">
        <v>120</v>
      </c>
      <c r="Q13" s="121">
        <v>100</v>
      </c>
      <c r="R13" s="67"/>
      <c r="S13" s="62"/>
      <c r="T13" s="62"/>
      <c r="U13" s="62"/>
      <c r="V13" s="68"/>
      <c r="W13" s="104"/>
    </row>
    <row r="14" spans="1:23" s="59" customFormat="1" ht="24.95" customHeight="1" x14ac:dyDescent="0.25">
      <c r="A14" s="141" t="s">
        <v>81</v>
      </c>
      <c r="B14" s="13">
        <v>8</v>
      </c>
      <c r="C14" s="136">
        <v>3</v>
      </c>
      <c r="D14" s="13" t="s">
        <v>31</v>
      </c>
      <c r="E14" s="12">
        <v>1.6</v>
      </c>
      <c r="F14" s="142" t="s">
        <v>5</v>
      </c>
      <c r="G14" s="12"/>
      <c r="H14" s="67"/>
      <c r="I14" s="62"/>
      <c r="J14" s="62"/>
      <c r="K14" s="62"/>
      <c r="L14" s="68"/>
      <c r="M14" s="67"/>
      <c r="N14" s="62"/>
      <c r="O14" s="62"/>
      <c r="P14" s="62"/>
      <c r="Q14" s="68"/>
      <c r="R14" s="67"/>
      <c r="S14" s="62"/>
      <c r="T14" s="62"/>
      <c r="U14" s="140">
        <v>100</v>
      </c>
      <c r="V14" s="143">
        <v>100</v>
      </c>
      <c r="W14" s="106"/>
    </row>
    <row r="15" spans="1:23" s="99" customFormat="1" ht="24.95" customHeight="1" thickBot="1" x14ac:dyDescent="0.3">
      <c r="A15" s="76" t="s">
        <v>40</v>
      </c>
      <c r="B15" s="135">
        <v>12</v>
      </c>
      <c r="C15" s="17"/>
      <c r="D15" s="13" t="s">
        <v>31</v>
      </c>
      <c r="E15" s="134">
        <v>1.2</v>
      </c>
      <c r="F15" s="14" t="s">
        <v>5</v>
      </c>
      <c r="G15" s="134" t="s">
        <v>105</v>
      </c>
      <c r="H15" s="137"/>
      <c r="I15" s="138"/>
      <c r="J15" s="138"/>
      <c r="K15" s="138"/>
      <c r="L15" s="139"/>
      <c r="M15" s="137"/>
      <c r="N15" s="138"/>
      <c r="O15" s="138"/>
      <c r="P15" s="138"/>
      <c r="Q15" s="139"/>
      <c r="R15" s="137"/>
      <c r="S15" s="138"/>
      <c r="T15" s="138"/>
      <c r="U15" s="138"/>
      <c r="V15" s="69"/>
      <c r="W15" s="105">
        <v>150</v>
      </c>
    </row>
    <row r="16" spans="1:23" ht="15" thickBot="1" x14ac:dyDescent="0.25">
      <c r="A16" s="98" t="s">
        <v>3</v>
      </c>
      <c r="B16" s="167"/>
      <c r="C16" s="168"/>
      <c r="D16" s="168"/>
      <c r="E16" s="169"/>
      <c r="F16" s="170"/>
      <c r="G16" s="169"/>
      <c r="H16" s="107">
        <f t="shared" ref="H16:W16" si="0">IF(SUM(H8:H15)=0,"",SUM(H8:H15))</f>
        <v>150</v>
      </c>
      <c r="I16" s="108">
        <f t="shared" si="0"/>
        <v>350</v>
      </c>
      <c r="J16" s="108">
        <f t="shared" si="0"/>
        <v>337</v>
      </c>
      <c r="K16" s="108">
        <f t="shared" si="0"/>
        <v>330</v>
      </c>
      <c r="L16" s="109">
        <f t="shared" si="0"/>
        <v>208</v>
      </c>
      <c r="M16" s="107">
        <f t="shared" si="0"/>
        <v>30</v>
      </c>
      <c r="N16" s="108" t="str">
        <f t="shared" si="0"/>
        <v/>
      </c>
      <c r="O16" s="108">
        <f t="shared" si="0"/>
        <v>100</v>
      </c>
      <c r="P16" s="108">
        <f t="shared" si="0"/>
        <v>120</v>
      </c>
      <c r="Q16" s="109">
        <f t="shared" si="0"/>
        <v>100</v>
      </c>
      <c r="R16" s="107" t="str">
        <f t="shared" si="0"/>
        <v/>
      </c>
      <c r="S16" s="108" t="str">
        <f t="shared" si="0"/>
        <v/>
      </c>
      <c r="T16" s="108" t="str">
        <f t="shared" si="0"/>
        <v/>
      </c>
      <c r="U16" s="108">
        <f t="shared" si="0"/>
        <v>100</v>
      </c>
      <c r="V16" s="109">
        <f t="shared" si="0"/>
        <v>100</v>
      </c>
      <c r="W16" s="110">
        <f t="shared" si="0"/>
        <v>150</v>
      </c>
    </row>
    <row r="19" spans="39:39" ht="0.6" customHeight="1" x14ac:dyDescent="0.2"/>
    <row r="20" spans="39:39" ht="15" hidden="1" thickBot="1" x14ac:dyDescent="0.25"/>
    <row r="21" spans="39:39" ht="12.95" customHeight="1" x14ac:dyDescent="0.2"/>
    <row r="23" spans="39:39" x14ac:dyDescent="0.2">
      <c r="AM23" s="1"/>
    </row>
    <row r="24" spans="39:39" ht="87.6" customHeight="1" x14ac:dyDescent="0.2"/>
    <row r="25" spans="39:39" ht="24.6" customHeight="1" x14ac:dyDescent="0.2"/>
    <row r="26" spans="39:39" ht="24" customHeight="1" x14ac:dyDescent="0.2"/>
    <row r="27" spans="39:39" ht="24" customHeight="1" x14ac:dyDescent="0.2"/>
    <row r="28" spans="39:39" ht="24" customHeight="1" x14ac:dyDescent="0.2"/>
    <row r="29" spans="39:39" ht="24" customHeight="1" x14ac:dyDescent="0.2"/>
    <row r="30" spans="39:39" ht="24" customHeight="1" x14ac:dyDescent="0.2"/>
    <row r="31" spans="39:39" ht="24" customHeight="1" x14ac:dyDescent="0.2"/>
    <row r="32" spans="39:39" ht="24.6" customHeight="1" x14ac:dyDescent="0.2"/>
    <row r="106" spans="10:32" ht="14.1" customHeight="1" x14ac:dyDescent="0.2"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</row>
    <row r="107" spans="10:32" ht="14.45" customHeight="1" x14ac:dyDescent="0.2"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</row>
    <row r="108" spans="10:32" ht="14.45" customHeight="1" x14ac:dyDescent="0.2"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</row>
    <row r="109" spans="10:32" ht="14.1" customHeight="1" x14ac:dyDescent="0.2"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</row>
    <row r="110" spans="10:32" ht="14.45" customHeight="1" x14ac:dyDescent="0.2"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</row>
    <row r="111" spans="10:32" ht="14.45" customHeight="1" x14ac:dyDescent="0.2"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</row>
    <row r="112" spans="10:32" ht="14.45" customHeight="1" x14ac:dyDescent="0.2"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</row>
    <row r="113" spans="10:32" ht="14.45" customHeight="1" x14ac:dyDescent="0.2"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</row>
    <row r="114" spans="10:32" ht="14.45" customHeight="1" x14ac:dyDescent="0.2"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</row>
    <row r="115" spans="10:32" ht="14.45" customHeight="1" x14ac:dyDescent="0.2"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</row>
    <row r="116" spans="10:32" ht="14.45" customHeight="1" x14ac:dyDescent="0.2"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</row>
    <row r="117" spans="10:32" ht="14.45" customHeight="1" x14ac:dyDescent="0.2"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</row>
  </sheetData>
  <mergeCells count="16">
    <mergeCell ref="A5:A7"/>
    <mergeCell ref="B5:B7"/>
    <mergeCell ref="C5:C7"/>
    <mergeCell ref="D5:D7"/>
    <mergeCell ref="E5:E7"/>
    <mergeCell ref="B8:B9"/>
    <mergeCell ref="W8:W9"/>
    <mergeCell ref="B16:E16"/>
    <mergeCell ref="F16:G16"/>
    <mergeCell ref="F5:F7"/>
    <mergeCell ref="G5:G7"/>
    <mergeCell ref="H5:V5"/>
    <mergeCell ref="W5:W7"/>
    <mergeCell ref="H7:L7"/>
    <mergeCell ref="M7:Q7"/>
    <mergeCell ref="R7:V7"/>
  </mergeCells>
  <dataValidations disablePrompts="1" count="1">
    <dataValidation type="list" allowBlank="1" showInputMessage="1" showErrorMessage="1" sqref="F10:F15" xr:uid="{00000000-0002-0000-0200-000000000000}">
      <formula1>$AM$25:$AM$26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O30"/>
  <sheetViews>
    <sheetView tabSelected="1" zoomScale="80" zoomScaleNormal="80" workbookViewId="0">
      <selection activeCell="H4" sqref="H4"/>
    </sheetView>
  </sheetViews>
  <sheetFormatPr baseColWidth="10" defaultColWidth="11.42578125" defaultRowHeight="14.25" x14ac:dyDescent="0.2"/>
  <cols>
    <col min="1" max="1" width="17.5703125" style="1" customWidth="1"/>
    <col min="2" max="2" width="16.140625" style="1" customWidth="1"/>
    <col min="3" max="3" width="12.5703125" style="1" bestFit="1" customWidth="1"/>
    <col min="4" max="4" width="10.5703125" style="1" customWidth="1"/>
    <col min="5" max="5" width="13" style="1" bestFit="1" customWidth="1"/>
    <col min="6" max="6" width="11" style="1" bestFit="1" customWidth="1"/>
    <col min="7" max="7" width="10.5703125" style="1" customWidth="1"/>
    <col min="8" max="8" width="11.5703125" style="1" bestFit="1" customWidth="1"/>
    <col min="9" max="13" width="11.42578125" style="1"/>
    <col min="14" max="14" width="12.5703125" style="1" bestFit="1" customWidth="1"/>
    <col min="15" max="16384" width="11.42578125" style="1"/>
  </cols>
  <sheetData>
    <row r="1" spans="1:15" customFormat="1" ht="19.5" x14ac:dyDescent="0.25">
      <c r="A1" s="2" t="s">
        <v>109</v>
      </c>
    </row>
    <row r="3" spans="1:15" ht="21" customHeight="1" thickBot="1" x14ac:dyDescent="0.25"/>
    <row r="4" spans="1:15" s="29" customFormat="1" ht="99" customHeight="1" thickBot="1" x14ac:dyDescent="0.25">
      <c r="A4" s="46" t="s">
        <v>22</v>
      </c>
      <c r="B4" s="55" t="s">
        <v>42</v>
      </c>
      <c r="C4" s="47" t="s">
        <v>34</v>
      </c>
      <c r="D4" s="47" t="s">
        <v>24</v>
      </c>
      <c r="E4" s="47" t="s">
        <v>35</v>
      </c>
      <c r="F4" s="48" t="s">
        <v>36</v>
      </c>
      <c r="G4" s="47" t="s">
        <v>37</v>
      </c>
      <c r="H4" s="226" t="s">
        <v>38</v>
      </c>
      <c r="I4" s="1"/>
    </row>
    <row r="5" spans="1:15" ht="14.1" customHeight="1" x14ac:dyDescent="0.2">
      <c r="A5" s="189"/>
      <c r="B5" s="191" t="s">
        <v>88</v>
      </c>
      <c r="C5" s="40" t="s">
        <v>16</v>
      </c>
      <c r="D5" s="40"/>
      <c r="E5" s="41">
        <v>5100000</v>
      </c>
      <c r="F5" s="42">
        <v>3473000</v>
      </c>
      <c r="G5" s="49">
        <v>0.75</v>
      </c>
      <c r="H5" s="161">
        <f>(E5-F5)*(1-G5)</f>
        <v>406750</v>
      </c>
      <c r="L5" s="29"/>
      <c r="M5" s="29"/>
      <c r="N5" s="29"/>
      <c r="O5" s="29"/>
    </row>
    <row r="6" spans="1:15" ht="15.75" customHeight="1" thickBot="1" x14ac:dyDescent="0.25">
      <c r="A6" s="190"/>
      <c r="B6" s="192"/>
      <c r="C6" s="43" t="s">
        <v>17</v>
      </c>
      <c r="D6" s="43"/>
      <c r="E6" s="44">
        <v>170000</v>
      </c>
      <c r="F6" s="45"/>
      <c r="G6" s="50">
        <v>0.6</v>
      </c>
      <c r="H6" s="162">
        <f t="shared" ref="H6:H11" si="0">(E6-F6)*(1-G6)</f>
        <v>68000</v>
      </c>
      <c r="L6" s="29"/>
      <c r="M6" s="29"/>
      <c r="N6" s="29"/>
      <c r="O6" s="29"/>
    </row>
    <row r="7" spans="1:15" x14ac:dyDescent="0.2">
      <c r="A7" s="5">
        <v>1</v>
      </c>
      <c r="B7" s="56">
        <v>4</v>
      </c>
      <c r="C7" s="6" t="s">
        <v>18</v>
      </c>
      <c r="D7" s="6">
        <v>1.5</v>
      </c>
      <c r="E7" s="35">
        <v>2820000</v>
      </c>
      <c r="F7" s="35">
        <v>20000</v>
      </c>
      <c r="G7" s="51">
        <v>0.75</v>
      </c>
      <c r="H7" s="161">
        <f t="shared" si="0"/>
        <v>700000</v>
      </c>
      <c r="L7" s="29"/>
      <c r="M7" s="29"/>
      <c r="N7" s="29"/>
      <c r="O7" s="29"/>
    </row>
    <row r="8" spans="1:15" x14ac:dyDescent="0.2">
      <c r="A8" s="36">
        <v>1</v>
      </c>
      <c r="B8" s="57">
        <v>5</v>
      </c>
      <c r="C8" s="31" t="s">
        <v>19</v>
      </c>
      <c r="D8" s="31">
        <v>3.2</v>
      </c>
      <c r="E8" s="32">
        <v>800000</v>
      </c>
      <c r="F8" s="32"/>
      <c r="G8" s="52">
        <v>0.75</v>
      </c>
      <c r="H8" s="163">
        <f t="shared" si="0"/>
        <v>200000</v>
      </c>
      <c r="L8" s="29"/>
      <c r="M8" s="29"/>
      <c r="N8" s="29"/>
      <c r="O8" s="29"/>
    </row>
    <row r="9" spans="1:15" x14ac:dyDescent="0.2">
      <c r="A9" s="36">
        <v>2</v>
      </c>
      <c r="B9" s="57">
        <v>3</v>
      </c>
      <c r="C9" s="31" t="s">
        <v>39</v>
      </c>
      <c r="D9" s="31">
        <v>0.8</v>
      </c>
      <c r="E9" s="32">
        <v>120000</v>
      </c>
      <c r="F9" s="32"/>
      <c r="G9" s="52">
        <v>0.75</v>
      </c>
      <c r="H9" s="163">
        <f t="shared" si="0"/>
        <v>30000</v>
      </c>
      <c r="L9" s="29"/>
      <c r="M9" s="29"/>
      <c r="N9" s="29"/>
      <c r="O9" s="29"/>
    </row>
    <row r="10" spans="1:15" x14ac:dyDescent="0.2">
      <c r="A10" s="36">
        <v>2</v>
      </c>
      <c r="B10" s="57">
        <v>7</v>
      </c>
      <c r="C10" s="31" t="s">
        <v>20</v>
      </c>
      <c r="D10" s="31">
        <v>0.8</v>
      </c>
      <c r="E10" s="32">
        <v>800000</v>
      </c>
      <c r="F10" s="32"/>
      <c r="G10" s="52">
        <v>0.6</v>
      </c>
      <c r="H10" s="163">
        <f t="shared" si="0"/>
        <v>320000</v>
      </c>
      <c r="L10" s="29"/>
      <c r="M10" s="29"/>
      <c r="N10" s="29"/>
      <c r="O10" s="29"/>
    </row>
    <row r="11" spans="1:15" ht="15" thickBot="1" x14ac:dyDescent="0.25">
      <c r="A11" s="37">
        <v>3</v>
      </c>
      <c r="B11" s="58">
        <v>8</v>
      </c>
      <c r="C11" s="38" t="s">
        <v>81</v>
      </c>
      <c r="D11" s="38">
        <v>1.6</v>
      </c>
      <c r="E11" s="39">
        <v>500000</v>
      </c>
      <c r="F11" s="39"/>
      <c r="G11" s="53">
        <v>0.6</v>
      </c>
      <c r="H11" s="162">
        <f t="shared" si="0"/>
        <v>200000</v>
      </c>
      <c r="L11" s="29"/>
      <c r="M11" s="29"/>
      <c r="N11" s="29"/>
      <c r="O11" s="29"/>
    </row>
    <row r="12" spans="1:15" ht="15" thickBot="1" x14ac:dyDescent="0.25">
      <c r="A12" s="151" t="s">
        <v>3</v>
      </c>
      <c r="B12" s="152"/>
      <c r="C12" s="153"/>
      <c r="D12" s="152"/>
      <c r="E12" s="154">
        <f>SUM(E5:E11)</f>
        <v>10310000</v>
      </c>
      <c r="F12" s="152"/>
      <c r="G12" s="145"/>
      <c r="H12" s="144">
        <f>SUM(H5:H11)</f>
        <v>1924750</v>
      </c>
      <c r="L12" s="29"/>
      <c r="M12" s="29"/>
      <c r="N12" s="29"/>
      <c r="O12" s="29"/>
    </row>
    <row r="25" spans="5:5" x14ac:dyDescent="0.2">
      <c r="E25" s="54"/>
    </row>
    <row r="26" spans="5:5" x14ac:dyDescent="0.2">
      <c r="E26" s="54"/>
    </row>
    <row r="27" spans="5:5" x14ac:dyDescent="0.2">
      <c r="E27" s="54"/>
    </row>
    <row r="28" spans="5:5" x14ac:dyDescent="0.2">
      <c r="E28" s="54"/>
    </row>
    <row r="29" spans="5:5" x14ac:dyDescent="0.2">
      <c r="E29" s="54"/>
    </row>
    <row r="30" spans="5:5" x14ac:dyDescent="0.2">
      <c r="E30" s="54"/>
    </row>
  </sheetData>
  <mergeCells count="2">
    <mergeCell ref="A5:A6"/>
    <mergeCell ref="B5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G24"/>
  <sheetViews>
    <sheetView zoomScale="80" zoomScaleNormal="80" workbookViewId="0">
      <selection activeCell="F33" sqref="F33"/>
    </sheetView>
  </sheetViews>
  <sheetFormatPr baseColWidth="10" defaultColWidth="11.42578125" defaultRowHeight="14.25" x14ac:dyDescent="0.2"/>
  <cols>
    <col min="1" max="1" width="34.5703125" style="1" customWidth="1"/>
    <col min="2" max="2" width="13.5703125" style="1" customWidth="1"/>
    <col min="3" max="3" width="11.42578125" style="1"/>
    <col min="4" max="5" width="19.140625" style="1" customWidth="1"/>
    <col min="6" max="6" width="19.140625" style="1" bestFit="1" customWidth="1"/>
    <col min="7" max="7" width="19.140625" style="1" customWidth="1"/>
    <col min="8" max="16384" width="11.42578125" style="1"/>
  </cols>
  <sheetData>
    <row r="1" spans="1:7" customFormat="1" ht="19.5" x14ac:dyDescent="0.25">
      <c r="A1" s="2" t="s">
        <v>110</v>
      </c>
    </row>
    <row r="2" spans="1:7" customFormat="1" ht="15.75" thickBot="1" x14ac:dyDescent="0.3"/>
    <row r="3" spans="1:7" ht="18.600000000000001" customHeight="1" x14ac:dyDescent="0.2">
      <c r="A3" s="193" t="s">
        <v>98</v>
      </c>
      <c r="B3" s="195" t="s">
        <v>92</v>
      </c>
      <c r="C3" s="197" t="s">
        <v>93</v>
      </c>
      <c r="D3" s="199" t="s">
        <v>97</v>
      </c>
      <c r="E3" s="200"/>
      <c r="F3" s="200"/>
      <c r="G3" s="201"/>
    </row>
    <row r="4" spans="1:7" ht="21.6" customHeight="1" thickBot="1" x14ac:dyDescent="0.25">
      <c r="A4" s="194"/>
      <c r="B4" s="196"/>
      <c r="C4" s="198"/>
      <c r="D4" s="80" t="s">
        <v>94</v>
      </c>
      <c r="E4" s="81" t="s">
        <v>95</v>
      </c>
      <c r="F4" s="81" t="s">
        <v>96</v>
      </c>
      <c r="G4" s="82" t="s">
        <v>3</v>
      </c>
    </row>
    <row r="5" spans="1:7" ht="14.45" customHeight="1" x14ac:dyDescent="0.2">
      <c r="A5" s="160" t="s">
        <v>17</v>
      </c>
      <c r="B5" s="83"/>
      <c r="C5" s="84"/>
      <c r="D5" s="85"/>
      <c r="E5" s="83"/>
      <c r="F5" s="83"/>
      <c r="G5" s="86"/>
    </row>
    <row r="6" spans="1:7" ht="14.45" customHeight="1" x14ac:dyDescent="0.2">
      <c r="A6" s="75" t="s">
        <v>45</v>
      </c>
      <c r="B6" s="11"/>
      <c r="C6" s="87"/>
      <c r="D6" s="88"/>
      <c r="E6" s="11"/>
      <c r="F6" s="11"/>
      <c r="G6" s="89"/>
    </row>
    <row r="7" spans="1:7" ht="14.45" customHeight="1" x14ac:dyDescent="0.2">
      <c r="A7" s="75" t="s">
        <v>44</v>
      </c>
      <c r="B7" s="11"/>
      <c r="C7" s="87"/>
      <c r="D7" s="88"/>
      <c r="E7" s="11"/>
      <c r="F7" s="11"/>
      <c r="G7" s="89"/>
    </row>
    <row r="8" spans="1:7" ht="14.45" customHeight="1" x14ac:dyDescent="0.2">
      <c r="A8" s="75" t="s">
        <v>89</v>
      </c>
      <c r="B8" s="11"/>
      <c r="C8" s="87"/>
      <c r="D8" s="88"/>
      <c r="E8" s="11"/>
      <c r="F8" s="11"/>
      <c r="G8" s="89"/>
    </row>
    <row r="9" spans="1:7" ht="14.45" customHeight="1" x14ac:dyDescent="0.2">
      <c r="A9" s="75" t="s">
        <v>90</v>
      </c>
      <c r="B9" s="11"/>
      <c r="C9" s="87"/>
      <c r="D9" s="88"/>
      <c r="E9" s="11"/>
      <c r="F9" s="11"/>
      <c r="G9" s="89"/>
    </row>
    <row r="10" spans="1:7" ht="14.45" customHeight="1" x14ac:dyDescent="0.2">
      <c r="A10" s="75" t="s">
        <v>91</v>
      </c>
      <c r="B10" s="11"/>
      <c r="C10" s="87"/>
      <c r="D10" s="88"/>
      <c r="E10" s="11"/>
      <c r="F10" s="11"/>
      <c r="G10" s="89"/>
    </row>
    <row r="11" spans="1:7" ht="14.45" customHeight="1" x14ac:dyDescent="0.2">
      <c r="A11" s="75" t="s">
        <v>2</v>
      </c>
      <c r="B11" s="11"/>
      <c r="C11" s="87"/>
      <c r="D11" s="88"/>
      <c r="E11" s="11"/>
      <c r="F11" s="11"/>
      <c r="G11" s="89"/>
    </row>
    <row r="12" spans="1:7" ht="14.45" customHeight="1" thickBot="1" x14ac:dyDescent="0.25">
      <c r="A12" s="79" t="s">
        <v>1</v>
      </c>
      <c r="B12" s="90"/>
      <c r="C12" s="91"/>
      <c r="D12" s="92"/>
      <c r="E12" s="90"/>
      <c r="F12" s="90"/>
      <c r="G12" s="93"/>
    </row>
    <row r="13" spans="1:7" ht="14.45" customHeight="1" thickBot="1" x14ac:dyDescent="0.25">
      <c r="A13" s="155" t="s">
        <v>3</v>
      </c>
      <c r="B13" s="94"/>
      <c r="C13" s="95"/>
      <c r="D13" s="96"/>
      <c r="E13" s="94"/>
      <c r="F13" s="94"/>
      <c r="G13" s="97"/>
    </row>
    <row r="16" spans="1:7" ht="20.100000000000001" customHeight="1" x14ac:dyDescent="0.2"/>
    <row r="17" ht="26.45" customHeight="1" x14ac:dyDescent="0.2"/>
    <row r="18" ht="17.45" customHeight="1" x14ac:dyDescent="0.2"/>
    <row r="19" ht="17.45" customHeight="1" x14ac:dyDescent="0.2"/>
    <row r="20" ht="17.45" customHeight="1" x14ac:dyDescent="0.2"/>
    <row r="21" ht="17.45" customHeight="1" x14ac:dyDescent="0.2"/>
    <row r="22" ht="17.45" customHeight="1" x14ac:dyDescent="0.2"/>
    <row r="23" ht="17.45" customHeight="1" x14ac:dyDescent="0.2"/>
    <row r="24" ht="17.45" customHeight="1" x14ac:dyDescent="0.2"/>
  </sheetData>
  <mergeCells count="4">
    <mergeCell ref="A3:A4"/>
    <mergeCell ref="B3:B4"/>
    <mergeCell ref="C3:C4"/>
    <mergeCell ref="D3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I61"/>
  <sheetViews>
    <sheetView zoomScale="70" zoomScaleNormal="70" workbookViewId="0">
      <selection activeCell="Q62" sqref="Q62"/>
    </sheetView>
  </sheetViews>
  <sheetFormatPr baseColWidth="10" defaultColWidth="11.42578125" defaultRowHeight="14.25" x14ac:dyDescent="0.2"/>
  <cols>
    <col min="1" max="2" width="11.42578125" style="1"/>
    <col min="3" max="3" width="12.5703125" style="1" bestFit="1" customWidth="1"/>
    <col min="4" max="4" width="36.140625" style="1" customWidth="1"/>
    <col min="5" max="5" width="5.5703125" style="1" customWidth="1"/>
    <col min="6" max="6" width="5.7109375" style="1" customWidth="1"/>
    <col min="7" max="7" width="5.5703125" style="1" customWidth="1"/>
    <col min="8" max="8" width="5.85546875" style="1" customWidth="1"/>
    <col min="9" max="27" width="5" style="1" customWidth="1"/>
    <col min="28" max="28" width="26" style="1" customWidth="1"/>
    <col min="29" max="29" width="2.42578125" style="1" customWidth="1"/>
    <col min="30" max="31" width="25.5703125" style="1" customWidth="1"/>
    <col min="32" max="32" width="2.42578125" style="1" customWidth="1"/>
    <col min="33" max="35" width="25.5703125" style="1" customWidth="1"/>
    <col min="36" max="36" width="11.42578125" style="1"/>
    <col min="37" max="37" width="3.5703125" style="1" customWidth="1"/>
    <col min="38" max="38" width="18.42578125" style="1" customWidth="1"/>
    <col min="39" max="16384" width="11.42578125" style="1"/>
  </cols>
  <sheetData>
    <row r="1" spans="1:35" ht="19.5" x14ac:dyDescent="0.25">
      <c r="A1" s="2" t="s">
        <v>112</v>
      </c>
      <c r="B1" s="2"/>
    </row>
    <row r="2" spans="1:35" ht="15" thickBot="1" x14ac:dyDescent="0.25"/>
    <row r="3" spans="1:35" ht="14.45" customHeight="1" thickBot="1" x14ac:dyDescent="0.25">
      <c r="A3" s="204" t="s">
        <v>42</v>
      </c>
      <c r="B3" s="206" t="s">
        <v>102</v>
      </c>
      <c r="C3" s="200" t="s">
        <v>103</v>
      </c>
      <c r="D3" s="201" t="s">
        <v>23</v>
      </c>
      <c r="E3" s="175" t="s">
        <v>46</v>
      </c>
      <c r="F3" s="176"/>
      <c r="G3" s="176"/>
      <c r="H3" s="177"/>
      <c r="I3" s="219" t="s">
        <v>47</v>
      </c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20"/>
      <c r="AB3" s="221" t="s">
        <v>25</v>
      </c>
      <c r="AC3" s="156"/>
      <c r="AD3" s="224" t="s">
        <v>69</v>
      </c>
      <c r="AE3" s="224" t="s">
        <v>101</v>
      </c>
      <c r="AF3" s="156"/>
      <c r="AG3" s="202" t="s">
        <v>111</v>
      </c>
      <c r="AH3" s="202" t="s">
        <v>70</v>
      </c>
      <c r="AI3" s="202" t="s">
        <v>71</v>
      </c>
    </row>
    <row r="4" spans="1:35" ht="14.45" customHeight="1" thickBot="1" x14ac:dyDescent="0.25">
      <c r="A4" s="205"/>
      <c r="B4" s="207"/>
      <c r="C4" s="209"/>
      <c r="D4" s="210"/>
      <c r="E4" s="172" t="s">
        <v>17</v>
      </c>
      <c r="F4" s="188" t="s">
        <v>44</v>
      </c>
      <c r="G4" s="188" t="s">
        <v>45</v>
      </c>
      <c r="H4" s="174" t="s">
        <v>43</v>
      </c>
      <c r="I4" s="216"/>
      <c r="J4" s="216"/>
      <c r="K4" s="216"/>
      <c r="L4" s="216"/>
      <c r="M4" s="216"/>
      <c r="N4" s="216"/>
      <c r="O4" s="217"/>
      <c r="P4" s="218" t="s">
        <v>49</v>
      </c>
      <c r="Q4" s="216"/>
      <c r="R4" s="216"/>
      <c r="S4" s="216"/>
      <c r="T4" s="216"/>
      <c r="U4" s="216"/>
      <c r="V4" s="216"/>
      <c r="W4" s="216"/>
      <c r="X4" s="217"/>
      <c r="Y4" s="218" t="s">
        <v>50</v>
      </c>
      <c r="Z4" s="216"/>
      <c r="AA4" s="217"/>
      <c r="AB4" s="222"/>
      <c r="AC4" s="157"/>
      <c r="AD4" s="225"/>
      <c r="AE4" s="225"/>
      <c r="AF4" s="157"/>
      <c r="AG4" s="203"/>
      <c r="AH4" s="203"/>
      <c r="AI4" s="203"/>
    </row>
    <row r="5" spans="1:35" ht="158.1" customHeight="1" thickBot="1" x14ac:dyDescent="0.25">
      <c r="A5" s="205"/>
      <c r="B5" s="208"/>
      <c r="C5" s="209"/>
      <c r="D5" s="210"/>
      <c r="E5" s="172"/>
      <c r="F5" s="188"/>
      <c r="G5" s="188"/>
      <c r="H5" s="174"/>
      <c r="I5" s="4" t="s">
        <v>51</v>
      </c>
      <c r="J5" s="4" t="s">
        <v>52</v>
      </c>
      <c r="K5" s="4" t="s">
        <v>53</v>
      </c>
      <c r="L5" s="4" t="s">
        <v>0</v>
      </c>
      <c r="M5" s="4" t="s">
        <v>54</v>
      </c>
      <c r="N5" s="127" t="s">
        <v>55</v>
      </c>
      <c r="O5" s="8" t="s">
        <v>1</v>
      </c>
      <c r="P5" s="7" t="s">
        <v>56</v>
      </c>
      <c r="Q5" s="4" t="s">
        <v>57</v>
      </c>
      <c r="R5" s="4" t="s">
        <v>58</v>
      </c>
      <c r="S5" s="4" t="s">
        <v>59</v>
      </c>
      <c r="T5" s="4" t="s">
        <v>60</v>
      </c>
      <c r="U5" s="4" t="s">
        <v>61</v>
      </c>
      <c r="V5" s="4" t="s">
        <v>62</v>
      </c>
      <c r="W5" s="146" t="s">
        <v>63</v>
      </c>
      <c r="X5" s="8" t="s">
        <v>1</v>
      </c>
      <c r="Y5" s="9" t="s">
        <v>64</v>
      </c>
      <c r="Z5" s="4" t="s">
        <v>65</v>
      </c>
      <c r="AA5" s="8" t="s">
        <v>1</v>
      </c>
      <c r="AB5" s="223"/>
      <c r="AC5" s="157"/>
      <c r="AD5" s="225"/>
      <c r="AE5" s="225"/>
      <c r="AF5" s="157"/>
      <c r="AG5" s="203"/>
      <c r="AH5" s="203"/>
      <c r="AI5" s="203"/>
    </row>
    <row r="6" spans="1:35" ht="17.45" customHeight="1" thickBot="1" x14ac:dyDescent="0.25">
      <c r="A6" s="10">
        <v>1</v>
      </c>
      <c r="B6" s="111" t="s">
        <v>7</v>
      </c>
      <c r="C6" s="11">
        <v>1500</v>
      </c>
      <c r="D6" s="12" t="s">
        <v>31</v>
      </c>
      <c r="E6" s="18"/>
      <c r="F6" s="20"/>
      <c r="G6" s="20"/>
      <c r="H6" s="21"/>
      <c r="I6" s="13"/>
      <c r="J6" s="13"/>
      <c r="K6" s="13"/>
      <c r="L6" s="13"/>
      <c r="M6" s="13"/>
      <c r="N6" s="128"/>
      <c r="O6" s="12"/>
      <c r="P6" s="10"/>
      <c r="Q6" s="13"/>
      <c r="R6" s="13"/>
      <c r="S6" s="13"/>
      <c r="T6" s="13"/>
      <c r="U6" s="13"/>
      <c r="V6" s="13"/>
      <c r="W6" s="13"/>
      <c r="X6" s="12"/>
      <c r="Y6" s="10"/>
      <c r="Z6" s="13"/>
      <c r="AA6" s="12"/>
      <c r="AB6" s="101"/>
      <c r="AC6" s="157"/>
      <c r="AD6" s="78"/>
      <c r="AE6" s="78"/>
      <c r="AF6" s="157"/>
      <c r="AG6" s="33"/>
      <c r="AH6" s="33"/>
      <c r="AI6" s="33"/>
    </row>
    <row r="7" spans="1:35" ht="17.45" customHeight="1" thickBot="1" x14ac:dyDescent="0.25">
      <c r="A7" s="10">
        <v>2</v>
      </c>
      <c r="B7" s="111">
        <v>312</v>
      </c>
      <c r="C7" s="11">
        <v>5000</v>
      </c>
      <c r="D7" s="12" t="s">
        <v>99</v>
      </c>
      <c r="E7" s="18"/>
      <c r="F7" s="20"/>
      <c r="G7" s="20"/>
      <c r="H7" s="21"/>
      <c r="I7" s="13"/>
      <c r="J7" s="13"/>
      <c r="K7" s="13"/>
      <c r="L7" s="24"/>
      <c r="M7" s="13"/>
      <c r="N7" s="128"/>
      <c r="O7" s="12"/>
      <c r="P7" s="10"/>
      <c r="Q7" s="13"/>
      <c r="R7" s="13"/>
      <c r="S7" s="13"/>
      <c r="T7" s="13"/>
      <c r="U7" s="13"/>
      <c r="V7" s="13"/>
      <c r="W7" s="13"/>
      <c r="X7" s="12"/>
      <c r="Y7" s="10"/>
      <c r="Z7" s="13"/>
      <c r="AA7" s="12"/>
      <c r="AB7" s="101"/>
      <c r="AC7" s="157"/>
      <c r="AD7" s="78"/>
      <c r="AE7" s="78"/>
      <c r="AF7" s="157"/>
      <c r="AG7" s="33"/>
      <c r="AH7" s="33"/>
      <c r="AI7" s="33"/>
    </row>
    <row r="8" spans="1:35" ht="17.45" customHeight="1" thickBot="1" x14ac:dyDescent="0.25">
      <c r="A8" s="10">
        <v>3</v>
      </c>
      <c r="B8" s="111" t="s">
        <v>8</v>
      </c>
      <c r="C8" s="11">
        <v>8000</v>
      </c>
      <c r="D8" s="12" t="s">
        <v>32</v>
      </c>
      <c r="E8" s="113"/>
      <c r="F8" s="20"/>
      <c r="G8" s="20"/>
      <c r="H8" s="21"/>
      <c r="I8" s="24"/>
      <c r="J8" s="13"/>
      <c r="K8" s="13"/>
      <c r="L8" s="13"/>
      <c r="M8" s="13"/>
      <c r="N8" s="128"/>
      <c r="O8" s="12"/>
      <c r="P8" s="10"/>
      <c r="Q8" s="13"/>
      <c r="R8" s="13"/>
      <c r="S8" s="13"/>
      <c r="T8" s="13"/>
      <c r="U8" s="13"/>
      <c r="V8" s="13"/>
      <c r="W8" s="13"/>
      <c r="X8" s="12"/>
      <c r="Y8" s="10"/>
      <c r="Z8" s="13"/>
      <c r="AA8" s="12"/>
      <c r="AB8" s="101"/>
      <c r="AC8" s="157"/>
      <c r="AD8" s="78"/>
      <c r="AE8" s="78"/>
      <c r="AF8" s="157"/>
      <c r="AG8" s="33"/>
      <c r="AH8" s="33"/>
      <c r="AI8" s="33"/>
    </row>
    <row r="9" spans="1:35" ht="17.45" customHeight="1" thickBot="1" x14ac:dyDescent="0.25">
      <c r="A9" s="10">
        <v>4</v>
      </c>
      <c r="B9" s="111" t="s">
        <v>9</v>
      </c>
      <c r="C9" s="11">
        <v>15000</v>
      </c>
      <c r="D9" s="12" t="s">
        <v>100</v>
      </c>
      <c r="E9" s="18"/>
      <c r="F9" s="103"/>
      <c r="G9" s="103"/>
      <c r="H9" s="12"/>
      <c r="I9" s="13"/>
      <c r="J9" s="13"/>
      <c r="K9" s="24"/>
      <c r="L9" s="13"/>
      <c r="M9" s="13"/>
      <c r="N9" s="128"/>
      <c r="O9" s="12"/>
      <c r="P9" s="10"/>
      <c r="Q9" s="13"/>
      <c r="R9" s="13"/>
      <c r="S9" s="13"/>
      <c r="T9" s="116"/>
      <c r="U9" s="13"/>
      <c r="V9" s="13"/>
      <c r="W9" s="13"/>
      <c r="X9" s="12"/>
      <c r="Y9" s="10"/>
      <c r="Z9" s="13"/>
      <c r="AA9" s="12"/>
      <c r="AB9" s="101"/>
      <c r="AC9" s="157"/>
      <c r="AD9" s="78"/>
      <c r="AE9" s="78"/>
      <c r="AF9" s="157"/>
      <c r="AG9" s="33"/>
      <c r="AH9" s="33"/>
      <c r="AI9" s="33"/>
    </row>
    <row r="10" spans="1:35" ht="17.100000000000001" customHeight="1" thickBot="1" x14ac:dyDescent="0.25">
      <c r="A10" s="10">
        <v>5</v>
      </c>
      <c r="B10" s="111" t="s">
        <v>10</v>
      </c>
      <c r="C10" s="11">
        <v>32000</v>
      </c>
      <c r="D10" s="12" t="s">
        <v>31</v>
      </c>
      <c r="E10" s="10"/>
      <c r="F10" s="13"/>
      <c r="G10" s="13"/>
      <c r="H10" s="12"/>
      <c r="I10" s="13"/>
      <c r="J10" s="13"/>
      <c r="K10" s="13"/>
      <c r="L10" s="13"/>
      <c r="M10" s="13"/>
      <c r="N10" s="128"/>
      <c r="O10" s="12"/>
      <c r="P10" s="25"/>
      <c r="Q10" s="13"/>
      <c r="R10" s="13"/>
      <c r="S10" s="13"/>
      <c r="T10" s="13"/>
      <c r="U10" s="13"/>
      <c r="V10" s="13"/>
      <c r="W10" s="13"/>
      <c r="X10" s="12"/>
      <c r="Y10" s="10"/>
      <c r="Z10" s="28"/>
      <c r="AA10" s="12"/>
      <c r="AB10" s="101"/>
      <c r="AC10" s="157"/>
      <c r="AD10" s="78"/>
      <c r="AE10" s="78"/>
      <c r="AF10" s="157"/>
      <c r="AG10" s="33"/>
      <c r="AH10" s="33"/>
      <c r="AI10" s="33"/>
    </row>
    <row r="11" spans="1:35" ht="17.45" customHeight="1" thickBot="1" x14ac:dyDescent="0.25">
      <c r="A11" s="10">
        <v>6</v>
      </c>
      <c r="B11" s="111">
        <v>13</v>
      </c>
      <c r="C11" s="11">
        <v>4325</v>
      </c>
      <c r="D11" s="12" t="s">
        <v>99</v>
      </c>
      <c r="E11" s="18"/>
      <c r="F11" s="20"/>
      <c r="G11" s="20"/>
      <c r="H11" s="21"/>
      <c r="I11" s="13"/>
      <c r="J11" s="13"/>
      <c r="K11" s="13"/>
      <c r="L11" s="13"/>
      <c r="M11" s="13"/>
      <c r="N11" s="128"/>
      <c r="O11" s="12"/>
      <c r="P11" s="10"/>
      <c r="Q11" s="13"/>
      <c r="R11" s="13"/>
      <c r="S11" s="13"/>
      <c r="T11" s="13"/>
      <c r="U11" s="13"/>
      <c r="V11" s="26"/>
      <c r="W11" s="13"/>
      <c r="X11" s="12"/>
      <c r="Y11" s="10"/>
      <c r="Z11" s="13"/>
      <c r="AA11" s="12"/>
      <c r="AB11" s="101"/>
      <c r="AC11" s="157"/>
      <c r="AD11" s="78"/>
      <c r="AE11" s="78"/>
      <c r="AF11" s="157"/>
      <c r="AG11" s="33"/>
      <c r="AH11" s="33"/>
      <c r="AI11" s="33"/>
    </row>
    <row r="12" spans="1:35" ht="17.100000000000001" customHeight="1" thickBot="1" x14ac:dyDescent="0.25">
      <c r="A12" s="10">
        <v>7</v>
      </c>
      <c r="B12" s="111" t="s">
        <v>11</v>
      </c>
      <c r="C12" s="11">
        <v>8500</v>
      </c>
      <c r="D12" s="12" t="s">
        <v>32</v>
      </c>
      <c r="E12" s="113"/>
      <c r="F12" s="20"/>
      <c r="G12" s="20"/>
      <c r="H12" s="21"/>
      <c r="I12" s="13"/>
      <c r="J12" s="24"/>
      <c r="K12" s="13"/>
      <c r="L12" s="13"/>
      <c r="M12" s="13"/>
      <c r="N12" s="128"/>
      <c r="O12" s="12"/>
      <c r="P12" s="10"/>
      <c r="Q12" s="13"/>
      <c r="R12" s="13"/>
      <c r="S12" s="13"/>
      <c r="T12" s="13"/>
      <c r="U12" s="13"/>
      <c r="V12" s="13"/>
      <c r="W12" s="13"/>
      <c r="X12" s="12"/>
      <c r="Y12" s="10"/>
      <c r="Z12" s="13"/>
      <c r="AA12" s="12"/>
      <c r="AB12" s="101"/>
      <c r="AC12" s="157"/>
      <c r="AD12" s="78"/>
      <c r="AE12" s="78"/>
      <c r="AF12" s="157"/>
      <c r="AG12" s="33"/>
      <c r="AH12" s="33"/>
      <c r="AI12" s="33"/>
    </row>
    <row r="13" spans="1:35" ht="17.45" customHeight="1" thickBot="1" x14ac:dyDescent="0.25">
      <c r="A13" s="14">
        <v>8</v>
      </c>
      <c r="B13" s="112">
        <v>455</v>
      </c>
      <c r="C13" s="15">
        <v>16000</v>
      </c>
      <c r="D13" s="12" t="s">
        <v>31</v>
      </c>
      <c r="E13" s="19"/>
      <c r="F13" s="17"/>
      <c r="G13" s="17"/>
      <c r="H13" s="16"/>
      <c r="I13" s="17"/>
      <c r="J13" s="17"/>
      <c r="K13" s="17"/>
      <c r="L13" s="17"/>
      <c r="M13" s="17"/>
      <c r="N13" s="124"/>
      <c r="O13" s="16"/>
      <c r="P13" s="14"/>
      <c r="Q13" s="17"/>
      <c r="R13" s="17"/>
      <c r="S13" s="17"/>
      <c r="T13" s="17"/>
      <c r="U13" s="17"/>
      <c r="V13" s="17"/>
      <c r="W13" s="17"/>
      <c r="X13" s="16"/>
      <c r="Y13" s="27"/>
      <c r="Z13" s="17"/>
      <c r="AA13" s="16"/>
      <c r="AB13" s="102"/>
      <c r="AC13" s="157"/>
      <c r="AD13" s="78"/>
      <c r="AE13" s="78"/>
      <c r="AF13" s="157"/>
      <c r="AG13" s="33"/>
      <c r="AH13" s="33"/>
      <c r="AI13" s="33"/>
    </row>
    <row r="14" spans="1:35" ht="14.45" customHeight="1" thickBot="1" x14ac:dyDescent="0.2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</row>
    <row r="15" spans="1:35" ht="25.5" customHeight="1" thickBot="1" x14ac:dyDescent="0.2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9"/>
      <c r="AD15" s="158"/>
      <c r="AE15" s="158"/>
      <c r="AF15" s="159"/>
      <c r="AG15" s="211" t="s">
        <v>72</v>
      </c>
      <c r="AH15" s="212"/>
      <c r="AI15" s="213"/>
    </row>
    <row r="16" spans="1:35" x14ac:dyDescent="0.2">
      <c r="D16" s="77"/>
    </row>
    <row r="17" spans="4:7" x14ac:dyDescent="0.2">
      <c r="D17" s="77" t="s">
        <v>107</v>
      </c>
    </row>
    <row r="18" spans="4:7" x14ac:dyDescent="0.2">
      <c r="D18" s="214" t="s">
        <v>106</v>
      </c>
      <c r="E18" s="22"/>
      <c r="G18" s="23" t="s">
        <v>66</v>
      </c>
    </row>
    <row r="19" spans="4:7" x14ac:dyDescent="0.2">
      <c r="D19" s="214"/>
    </row>
    <row r="20" spans="4:7" x14ac:dyDescent="0.2">
      <c r="D20" s="214"/>
      <c r="E20" s="103"/>
      <c r="G20" s="23" t="s">
        <v>67</v>
      </c>
    </row>
    <row r="21" spans="4:7" x14ac:dyDescent="0.2">
      <c r="D21" s="214"/>
    </row>
    <row r="22" spans="4:7" x14ac:dyDescent="0.2">
      <c r="D22" s="214"/>
      <c r="E22" s="3"/>
      <c r="G22" s="23" t="s">
        <v>68</v>
      </c>
    </row>
    <row r="23" spans="4:7" x14ac:dyDescent="0.2">
      <c r="D23" s="115"/>
      <c r="G23" s="23"/>
    </row>
    <row r="24" spans="4:7" x14ac:dyDescent="0.2">
      <c r="D24" s="114"/>
    </row>
    <row r="25" spans="4:7" x14ac:dyDescent="0.2">
      <c r="D25" s="215" t="s">
        <v>47</v>
      </c>
      <c r="E25" s="24"/>
      <c r="G25" s="23" t="s">
        <v>48</v>
      </c>
    </row>
    <row r="26" spans="4:7" x14ac:dyDescent="0.2">
      <c r="D26" s="215"/>
      <c r="G26" s="23"/>
    </row>
    <row r="27" spans="4:7" x14ac:dyDescent="0.2">
      <c r="D27" s="215"/>
      <c r="E27" s="26"/>
      <c r="G27" s="23" t="s">
        <v>49</v>
      </c>
    </row>
    <row r="28" spans="4:7" x14ac:dyDescent="0.2">
      <c r="D28" s="215"/>
      <c r="G28" s="23"/>
    </row>
    <row r="29" spans="4:7" x14ac:dyDescent="0.2">
      <c r="D29" s="215"/>
      <c r="E29" s="28"/>
      <c r="G29" s="23" t="s">
        <v>50</v>
      </c>
    </row>
    <row r="36" ht="17.100000000000001" customHeight="1" x14ac:dyDescent="0.2"/>
    <row r="37" ht="14.45" customHeight="1" x14ac:dyDescent="0.2"/>
    <row r="55" spans="4:31" x14ac:dyDescent="0.2">
      <c r="D55" s="115"/>
      <c r="G55" s="23"/>
    </row>
    <row r="56" spans="4:31" x14ac:dyDescent="0.2">
      <c r="D56" s="114"/>
    </row>
    <row r="61" spans="4:31" x14ac:dyDescent="0.2">
      <c r="AE61" s="1" t="s">
        <v>104</v>
      </c>
    </row>
  </sheetData>
  <mergeCells count="22">
    <mergeCell ref="AG15:AI15"/>
    <mergeCell ref="D18:D22"/>
    <mergeCell ref="D25:D29"/>
    <mergeCell ref="AH3:AH5"/>
    <mergeCell ref="AI3:AI5"/>
    <mergeCell ref="E4:E5"/>
    <mergeCell ref="F4:F5"/>
    <mergeCell ref="G4:G5"/>
    <mergeCell ref="H4:H5"/>
    <mergeCell ref="I4:O4"/>
    <mergeCell ref="P4:X4"/>
    <mergeCell ref="Y4:AA4"/>
    <mergeCell ref="I3:AA3"/>
    <mergeCell ref="AB3:AB5"/>
    <mergeCell ref="AD3:AD5"/>
    <mergeCell ref="AE3:AE5"/>
    <mergeCell ref="AG3:AG5"/>
    <mergeCell ref="A3:A5"/>
    <mergeCell ref="B3:B5"/>
    <mergeCell ref="C3:C5"/>
    <mergeCell ref="D3:D5"/>
    <mergeCell ref="E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I8"/>
  <sheetViews>
    <sheetView workbookViewId="0">
      <selection activeCell="H13" sqref="H13"/>
    </sheetView>
  </sheetViews>
  <sheetFormatPr baseColWidth="10" defaultColWidth="11.42578125" defaultRowHeight="14.25" x14ac:dyDescent="0.2"/>
  <cols>
    <col min="1" max="1" width="25" style="1" customWidth="1"/>
    <col min="2" max="2" width="11.42578125" style="1"/>
    <col min="3" max="3" width="16" style="1" customWidth="1"/>
    <col min="4" max="4" width="40.42578125" style="1" customWidth="1"/>
    <col min="5" max="5" width="11.42578125" style="1"/>
    <col min="6" max="6" width="16.85546875" style="1" customWidth="1"/>
    <col min="7" max="16384" width="11.42578125" style="1"/>
  </cols>
  <sheetData>
    <row r="1" spans="1:9" customFormat="1" ht="19.5" x14ac:dyDescent="0.25">
      <c r="A1" s="2" t="s">
        <v>113</v>
      </c>
    </row>
    <row r="2" spans="1:9" customFormat="1" ht="15" x14ac:dyDescent="0.25"/>
    <row r="3" spans="1:9" customFormat="1" ht="15.75" thickBot="1" x14ac:dyDescent="0.3"/>
    <row r="4" spans="1:9" ht="29.25" thickBot="1" x14ac:dyDescent="0.25">
      <c r="A4" s="132" t="s">
        <v>73</v>
      </c>
      <c r="B4" s="132" t="s">
        <v>42</v>
      </c>
      <c r="C4" s="132" t="s">
        <v>74</v>
      </c>
      <c r="D4" s="133" t="s">
        <v>75</v>
      </c>
      <c r="E4" s="126" t="s">
        <v>76</v>
      </c>
      <c r="F4" s="126" t="s">
        <v>77</v>
      </c>
      <c r="G4" s="125" t="s">
        <v>78</v>
      </c>
      <c r="H4" s="125" t="s">
        <v>79</v>
      </c>
      <c r="I4" s="125" t="s">
        <v>80</v>
      </c>
    </row>
    <row r="5" spans="1:9" ht="15" thickBot="1" x14ac:dyDescent="0.25">
      <c r="A5" s="31" t="s">
        <v>18</v>
      </c>
      <c r="B5" s="31" t="s">
        <v>4</v>
      </c>
      <c r="C5" s="31" t="s">
        <v>15</v>
      </c>
      <c r="D5" s="31"/>
      <c r="E5" s="126"/>
      <c r="F5" s="126"/>
      <c r="G5" s="125"/>
      <c r="H5" s="125"/>
      <c r="I5" s="125"/>
    </row>
    <row r="6" spans="1:9" ht="15" thickBot="1" x14ac:dyDescent="0.25">
      <c r="A6" s="31" t="s">
        <v>81</v>
      </c>
      <c r="B6" s="31" t="s">
        <v>6</v>
      </c>
      <c r="C6" s="31" t="s">
        <v>13</v>
      </c>
      <c r="D6" s="31"/>
      <c r="E6" s="126"/>
      <c r="F6" s="126"/>
      <c r="G6" s="125"/>
      <c r="H6" s="125"/>
      <c r="I6" s="125"/>
    </row>
    <row r="7" spans="1:9" ht="15" thickBot="1" x14ac:dyDescent="0.25">
      <c r="A7" s="31" t="s">
        <v>82</v>
      </c>
      <c r="B7" s="31" t="s">
        <v>5</v>
      </c>
      <c r="C7" s="31">
        <v>125</v>
      </c>
      <c r="D7" s="31"/>
      <c r="E7" s="126"/>
      <c r="F7" s="126"/>
      <c r="G7" s="125"/>
      <c r="H7" s="125"/>
      <c r="I7" s="125"/>
    </row>
    <row r="8" spans="1:9" ht="15" thickBot="1" x14ac:dyDescent="0.25">
      <c r="A8" s="31" t="s">
        <v>83</v>
      </c>
      <c r="B8" s="31" t="s">
        <v>12</v>
      </c>
      <c r="C8" s="31" t="s">
        <v>14</v>
      </c>
      <c r="D8" s="31"/>
      <c r="E8" s="126"/>
      <c r="F8" s="126"/>
      <c r="G8" s="125"/>
      <c r="H8" s="125"/>
      <c r="I8" s="12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G10"/>
  <sheetViews>
    <sheetView workbookViewId="0">
      <selection activeCell="I6" sqref="I6"/>
    </sheetView>
  </sheetViews>
  <sheetFormatPr baseColWidth="10" defaultRowHeight="15" x14ac:dyDescent="0.25"/>
  <cols>
    <col min="1" max="1" width="17.5703125" customWidth="1"/>
    <col min="4" max="6" width="14.42578125" customWidth="1"/>
    <col min="7" max="7" width="20" customWidth="1"/>
  </cols>
  <sheetData>
    <row r="1" spans="1:7" ht="19.5" x14ac:dyDescent="0.25">
      <c r="A1" s="2" t="s">
        <v>114</v>
      </c>
    </row>
    <row r="5" spans="1:7" ht="57.75" customHeight="1" x14ac:dyDescent="0.25">
      <c r="A5" s="130" t="s">
        <v>73</v>
      </c>
      <c r="B5" s="130" t="s">
        <v>42</v>
      </c>
      <c r="C5" s="130" t="s">
        <v>22</v>
      </c>
      <c r="D5" s="130" t="s">
        <v>85</v>
      </c>
      <c r="E5" s="130" t="s">
        <v>84</v>
      </c>
      <c r="F5" s="130" t="s">
        <v>87</v>
      </c>
      <c r="G5" s="130" t="s">
        <v>86</v>
      </c>
    </row>
    <row r="6" spans="1:7" ht="20.100000000000001" customHeight="1" x14ac:dyDescent="0.25">
      <c r="A6" s="129" t="s">
        <v>18</v>
      </c>
      <c r="B6" s="13" t="s">
        <v>4</v>
      </c>
      <c r="C6" s="13">
        <v>1</v>
      </c>
      <c r="D6" s="11"/>
      <c r="E6" s="11"/>
      <c r="F6" s="11"/>
      <c r="G6" s="11"/>
    </row>
    <row r="7" spans="1:7" ht="20.100000000000001" customHeight="1" x14ac:dyDescent="0.25">
      <c r="A7" s="129" t="s">
        <v>81</v>
      </c>
      <c r="B7" s="13" t="s">
        <v>6</v>
      </c>
      <c r="C7" s="13">
        <v>2</v>
      </c>
      <c r="D7" s="11"/>
      <c r="E7" s="11"/>
      <c r="F7" s="11"/>
      <c r="G7" s="11"/>
    </row>
    <row r="8" spans="1:7" ht="20.100000000000001" customHeight="1" x14ac:dyDescent="0.25">
      <c r="A8" s="129" t="s">
        <v>82</v>
      </c>
      <c r="B8" s="13" t="s">
        <v>5</v>
      </c>
      <c r="C8" s="13">
        <v>2</v>
      </c>
      <c r="D8" s="11"/>
      <c r="E8" s="11"/>
      <c r="F8" s="11"/>
      <c r="G8" s="11"/>
    </row>
    <row r="9" spans="1:7" ht="20.100000000000001" customHeight="1" thickBot="1" x14ac:dyDescent="0.3">
      <c r="A9" s="131" t="s">
        <v>83</v>
      </c>
      <c r="B9" s="136" t="s">
        <v>12</v>
      </c>
      <c r="C9" s="136">
        <v>3</v>
      </c>
      <c r="D9" s="90"/>
      <c r="E9" s="90"/>
      <c r="F9" s="90"/>
      <c r="G9" s="90"/>
    </row>
    <row r="10" spans="1:7" ht="14.45" customHeight="1" thickBot="1" x14ac:dyDescent="0.3">
      <c r="A10" s="147" t="s">
        <v>3</v>
      </c>
      <c r="B10" s="148"/>
      <c r="C10" s="148"/>
      <c r="D10" s="149">
        <f>SUM(D6:D9)</f>
        <v>0</v>
      </c>
      <c r="E10" s="149"/>
      <c r="F10" s="149"/>
      <c r="G10" s="150">
        <f t="shared" ref="G10" si="0">SUM(G6:G9)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2.1. Erschliessungsprogramm</vt:lpstr>
      <vt:lpstr>2.2.Übersichtstabelle </vt:lpstr>
      <vt:lpstr>2.3. Berechnungsmethode</vt:lpstr>
      <vt:lpstr>3.1 Planungsprogramm</vt:lpstr>
      <vt:lpstr>3.2. Tabelle - Zusammenfassung</vt:lpstr>
      <vt:lpstr>3.3. Tabelle - 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 Anthony</dc:creator>
  <cp:lastModifiedBy>Frederic DORSAZ</cp:lastModifiedBy>
  <dcterms:created xsi:type="dcterms:W3CDTF">2022-10-05T14:12:34Z</dcterms:created>
  <dcterms:modified xsi:type="dcterms:W3CDTF">2025-03-24T15:49:01Z</dcterms:modified>
</cp:coreProperties>
</file>